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61-0002 A 0073-23_IN02-0029-24_IN02-0030-24_IN02-0031-24_IN02-0032-24_QUADROS ELÉTRICOS\"/>
    </mc:Choice>
  </mc:AlternateContent>
  <xr:revisionPtr revIDLastSave="0" documentId="13_ncr:1_{502AD778-3615-439E-842F-FD7FAFE4108F}" xr6:coauthVersionLast="36" xr6:coauthVersionMax="47" xr10:uidLastSave="{00000000-0000-0000-0000-000000000000}"/>
  <bookViews>
    <workbookView xWindow="28680" yWindow="-120" windowWidth="29040" windowHeight="15840" xr2:uid="{6A650D0D-5565-4BC5-90C8-81167F2A4178}"/>
  </bookViews>
  <sheets>
    <sheet name="Planilh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C41" i="1"/>
  <c r="C43" i="1" l="1"/>
  <c r="D2" i="1" s="1"/>
  <c r="C42" i="1"/>
  <c r="C2" i="1" s="1"/>
  <c r="B41" i="1"/>
  <c r="B40" i="1"/>
  <c r="D7" i="1" l="1"/>
  <c r="D20" i="1"/>
  <c r="D36" i="1"/>
  <c r="D26" i="1"/>
  <c r="D12" i="1"/>
  <c r="D18" i="1"/>
  <c r="D22" i="1"/>
  <c r="D38" i="1"/>
  <c r="D34" i="1"/>
  <c r="D8" i="1"/>
  <c r="D24" i="1"/>
  <c r="D10" i="1"/>
  <c r="D28" i="1"/>
  <c r="D14" i="1"/>
  <c r="D30" i="1"/>
  <c r="D16" i="1"/>
  <c r="D32" i="1"/>
  <c r="D6" i="1"/>
  <c r="D33" i="1"/>
  <c r="D29" i="1"/>
  <c r="D21" i="1"/>
  <c r="D17" i="1"/>
  <c r="D13" i="1"/>
  <c r="D9" i="1"/>
  <c r="D5" i="1"/>
  <c r="D37" i="1"/>
  <c r="D25" i="1"/>
  <c r="D3" i="1"/>
  <c r="D4" i="1"/>
  <c r="D39" i="1"/>
  <c r="D35" i="1"/>
  <c r="D31" i="1"/>
  <c r="D27" i="1"/>
  <c r="D23" i="1"/>
  <c r="D19" i="1"/>
  <c r="D15" i="1"/>
  <c r="D11" i="1"/>
  <c r="C6" i="1"/>
  <c r="C17" i="1"/>
  <c r="C27" i="1"/>
  <c r="C11" i="1"/>
  <c r="C21" i="1"/>
  <c r="C37" i="1"/>
  <c r="C31" i="1"/>
  <c r="C9" i="1"/>
  <c r="C25" i="1"/>
  <c r="C33" i="1"/>
  <c r="C15" i="1"/>
  <c r="C19" i="1"/>
  <c r="C35" i="1"/>
  <c r="C13" i="1"/>
  <c r="C29" i="1"/>
  <c r="C7" i="1"/>
  <c r="C23" i="1"/>
  <c r="C39" i="1"/>
  <c r="C5" i="1"/>
  <c r="C4" i="1"/>
  <c r="C3" i="1"/>
  <c r="C38" i="1"/>
  <c r="C36" i="1"/>
  <c r="C34" i="1"/>
  <c r="C32" i="1"/>
  <c r="C30" i="1"/>
  <c r="C28" i="1"/>
  <c r="C26" i="1"/>
  <c r="C24" i="1"/>
  <c r="C22" i="1"/>
  <c r="C20" i="1"/>
  <c r="C18" i="1"/>
  <c r="C16" i="1"/>
  <c r="C14" i="1"/>
  <c r="C12" i="1"/>
  <c r="C10" i="1"/>
  <c r="C8" i="1"/>
  <c r="E2" i="1"/>
  <c r="E3" i="1" l="1"/>
  <c r="F3" i="1" s="1"/>
  <c r="E24" i="1"/>
  <c r="E9" i="1"/>
  <c r="E14" i="1"/>
  <c r="F14" i="1" s="1"/>
  <c r="E25" i="1"/>
  <c r="F25" i="1" s="1"/>
  <c r="E30" i="1"/>
  <c r="F30" i="1" s="1"/>
  <c r="F15" i="1"/>
  <c r="E20" i="1"/>
  <c r="F20" i="1" s="1"/>
  <c r="E31" i="1"/>
  <c r="F31" i="1" s="1"/>
  <c r="E36" i="1"/>
  <c r="F36" i="1" s="1"/>
  <c r="E32" i="1"/>
  <c r="F32" i="1" s="1"/>
  <c r="E12" i="1"/>
  <c r="F12" i="1" s="1"/>
  <c r="E39" i="1"/>
  <c r="F39" i="1" s="1"/>
  <c r="E34" i="1"/>
  <c r="F34" i="1" s="1"/>
  <c r="E19" i="1"/>
  <c r="F19" i="1" s="1"/>
  <c r="E35" i="1"/>
  <c r="F35" i="1" s="1"/>
  <c r="E4" i="1"/>
  <c r="F4" i="1" s="1"/>
  <c r="E10" i="1"/>
  <c r="F10" i="1" s="1"/>
  <c r="E21" i="1"/>
  <c r="F21" i="1" s="1"/>
  <c r="E26" i="1"/>
  <c r="F26" i="1" s="1"/>
  <c r="E37" i="1"/>
  <c r="F37" i="1" s="1"/>
  <c r="E5" i="1"/>
  <c r="F5" i="1" s="1"/>
  <c r="E11" i="1"/>
  <c r="F11" i="1" s="1"/>
  <c r="E16" i="1"/>
  <c r="F16" i="1" s="1"/>
  <c r="E27" i="1"/>
  <c r="F27" i="1" s="1"/>
  <c r="E7" i="1"/>
  <c r="F7" i="1" s="1"/>
  <c r="E28" i="1"/>
  <c r="F28" i="1" s="1"/>
  <c r="E29" i="1"/>
  <c r="F29" i="1" s="1"/>
  <c r="E8" i="1"/>
  <c r="F8" i="1" s="1"/>
  <c r="E6" i="1"/>
  <c r="F6" i="1" s="1"/>
  <c r="E17" i="1"/>
  <c r="F17" i="1" s="1"/>
  <c r="E22" i="1"/>
  <c r="F22" i="1" s="1"/>
  <c r="E33" i="1"/>
  <c r="F33" i="1" s="1"/>
  <c r="E38" i="1"/>
  <c r="F38" i="1" s="1"/>
  <c r="E23" i="1"/>
  <c r="F23" i="1" s="1"/>
  <c r="E18" i="1"/>
  <c r="F18" i="1" s="1"/>
  <c r="E13" i="1"/>
  <c r="F13" i="1" s="1"/>
  <c r="F24" i="1"/>
  <c r="F9" i="1"/>
  <c r="F40" i="1" l="1"/>
  <c r="G40" i="1" s="1"/>
</calcChain>
</file>

<file path=xl/sharedStrings.xml><?xml version="1.0" encoding="utf-8"?>
<sst xmlns="http://schemas.openxmlformats.org/spreadsheetml/2006/main" count="49" uniqueCount="46">
  <si>
    <t>QL.01 - ILUMINAÇÃO COGEAD - FIOCRUZ RJ - SEGETRANS</t>
  </si>
  <si>
    <t>QF.01 - FORÇA GERAL COGEAD - FIOCRUZ RJ - SEGETRANS</t>
  </si>
  <si>
    <t>QF.02 - COMPUTADORES COGEAD - FIOCRUZ RJ - SEGETRANS</t>
  </si>
  <si>
    <t>QL.02 - ILUMINAÇÃO TÉRREO - FIOCRUZ RJ - SEGETRANS</t>
  </si>
  <si>
    <t>QF.03 - FORÇA TÉRREO - FIOCRUZ RJ - SEGETRANS</t>
  </si>
  <si>
    <t>QL.03 - ILUMINAÇÃO ESTACIONAMENTO - FIOCRUZ RJ - SEGETRANS</t>
  </si>
  <si>
    <t>QF.04 - FORÇA ESTACIONAMENTO TÉRREO - FIOCRUZ RJ - SEGETRANS</t>
  </si>
  <si>
    <t>QB.01 - ELEVATÓRIA DE ESGOTO - FIOCRUZ RJ - SEGETRANS</t>
  </si>
  <si>
    <t>QL.04 - ILUMINAÇÃO CASA MÁQUINA - FIOCRUZ RJ - SEGETRANS</t>
  </si>
  <si>
    <t>QF.05 - ELEVADOR - FIOCRUZ RJ - SEGETRANS</t>
  </si>
  <si>
    <t>QB.02 - BOMBA DE RECALQUE - FIOCRUZ RJ - SEGETRANS</t>
  </si>
  <si>
    <t>QB.03 - BOMBAS CISTERNA - FIOCRUZ RJ - SEGETRANS</t>
  </si>
  <si>
    <t>QB.04 - ESGOTAMENTO CASA DE MÁQUINA - FIOCRUZ RJ - SEGETRANS</t>
  </si>
  <si>
    <t>QFAC.01 - AR CONDICIONADO TÉRREO - FIOCRUZ RJ - SEGETRANS</t>
  </si>
  <si>
    <t>QGBT - FIOCRUZ RJ - SEGETRANS</t>
  </si>
  <si>
    <t>QL05 - ILUMINAÇÃO SUPERIOR - FIOCRUZ RJ - SEGETRANS</t>
  </si>
  <si>
    <t>QF06 - FORÇA SUPERIOR - FIOCRUZ RJ - SEGETRANS</t>
  </si>
  <si>
    <t>QF07 - COMPUTADORES SUPERIOR - FIOCRUZ RJ - SEGETRANS</t>
  </si>
  <si>
    <t>QF08 - CHUVEIROS 01 - FIOCRUZ RJ - SEGETRANS</t>
  </si>
  <si>
    <t>QF09 - CHUVEIROS 02 - FIOCRUZ RJ - SEGETRANS</t>
  </si>
  <si>
    <t>QF11 - NO BREAKS - FIOCRUZ RJ - SEGETRANS</t>
  </si>
  <si>
    <t>QF12 - NO BREAKS BY PASS - FIOCRUZ RJ - SEGETRANS</t>
  </si>
  <si>
    <t>QF.16 - FORÇA GUARITA 01 - FIOCRUZ RJ - SEGETRANS</t>
  </si>
  <si>
    <t>QL.07 - ILUMINAÇÃO GUARITA 01 - FIOCRUZ RJ - SEGETRANS</t>
  </si>
  <si>
    <t>QFAC.02 - AR CONDICIONADO SUPERIOR - FIOCRUZ RJ - SEGETRANS</t>
  </si>
  <si>
    <t>QF.10 - AR CONDICIONADO EVAPORADORAS DUTO - FIOCRUZ RJ - SEGETRANS</t>
  </si>
  <si>
    <t>QF.12.1 - ALIMENTAÇÃO ININTERRUPTA GUARITA 01 - FIOCRUZ RJ - SEGETRANS</t>
  </si>
  <si>
    <t>QF.12.2 - AUTOMAÇÃO - FIOCRUZ RJ - SEGETRANS</t>
  </si>
  <si>
    <t>QUADRO AUXILIAR - CONTROLE DE ACESSO/DAMPER/SDAI-SEGETRANS</t>
  </si>
  <si>
    <t>QL.06 - ILUMINAÇÃO BARRILETE - FIOCRUZ RJ - SEGETRANS</t>
  </si>
  <si>
    <t>QF.13 - BOILER - FIOCRUZ RJ - SEGETRANS</t>
  </si>
  <si>
    <t>QB.05 - PRESSURIZADOR BARRILETE - FIOCRUZ RJ - SEGETRANS</t>
  </si>
  <si>
    <t>QB.06 - BOMBA DE INCÊNDIO - FIOCRUZ RJ - SEGETRANS</t>
  </si>
  <si>
    <t>QF.14 - HVAC GERAL - FIOCRUZ RJ - SEGETRANS</t>
  </si>
  <si>
    <t>QF.15 - AR CONDICIONADO CONDENSADORAS DUTO - FIOCRUZ RJ - SEGETRANS</t>
  </si>
  <si>
    <t>QL.08 - ILUMINAÇÃO GUARITA 02 - FIOCRUZ RJ - SEGETRANS</t>
  </si>
  <si>
    <t>QF.17 - FORÇA GUARITA 02 - FIOCRUZ RJ - SEGETRANS</t>
  </si>
  <si>
    <t>TOTAL</t>
  </si>
  <si>
    <t>IPI</t>
  </si>
  <si>
    <t>MÃO DE OBRA</t>
  </si>
  <si>
    <t>MATERIAL</t>
  </si>
  <si>
    <t>VALORES DE PROPOSTA</t>
  </si>
  <si>
    <t>PREÇO SEM IPI</t>
  </si>
  <si>
    <t>TOTAL COM IPI</t>
  </si>
  <si>
    <t>PARA CONFERÊNCIA</t>
  </si>
  <si>
    <t>DESCRIÇÃO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</si>
</sst>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164" fontId="2" fillId="0" borderId="2" xfId="3" applyNumberFormat="1" applyFont="1" applyBorder="1"/>
    <xf numFmtId="0" fontId="2" fillId="2" borderId="4" xfId="0" applyFont="1" applyFill="1" applyBorder="1"/>
    <xf numFmtId="43" fontId="2" fillId="2" borderId="0" xfId="1" applyFont="1" applyFill="1" applyBorder="1"/>
    <xf numFmtId="9" fontId="2" fillId="0" borderId="0" xfId="0" applyNumberFormat="1" applyFont="1"/>
    <xf numFmtId="0" fontId="2" fillId="2" borderId="6" xfId="0" applyFont="1" applyFill="1" applyBorder="1"/>
    <xf numFmtId="43" fontId="2" fillId="2" borderId="7" xfId="1" applyFont="1" applyFill="1" applyBorder="1"/>
    <xf numFmtId="9" fontId="2" fillId="0" borderId="7" xfId="0" applyNumberFormat="1" applyFont="1" applyBorder="1"/>
    <xf numFmtId="0" fontId="2" fillId="2" borderId="1" xfId="0" applyFont="1" applyFill="1" applyBorder="1"/>
    <xf numFmtId="43" fontId="2" fillId="2" borderId="2" xfId="1" applyFont="1" applyFill="1" applyBorder="1"/>
    <xf numFmtId="43" fontId="0" fillId="0" borderId="0" xfId="0" applyNumberFormat="1"/>
    <xf numFmtId="0" fontId="2" fillId="3" borderId="0" xfId="0" applyFont="1" applyFill="1"/>
    <xf numFmtId="43" fontId="2" fillId="3" borderId="0" xfId="1" applyFont="1" applyFill="1"/>
    <xf numFmtId="0" fontId="0" fillId="3" borderId="0" xfId="0" applyFill="1"/>
    <xf numFmtId="43" fontId="2" fillId="3" borderId="0" xfId="0" applyNumberFormat="1" applyFont="1" applyFill="1"/>
    <xf numFmtId="0" fontId="2" fillId="0" borderId="3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4" fontId="2" fillId="0" borderId="2" xfId="2" applyFont="1" applyBorder="1" applyAlignment="1">
      <alignment horizontal="center" vertical="center" wrapText="1"/>
    </xf>
    <xf numFmtId="44" fontId="2" fillId="0" borderId="7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43" fontId="2" fillId="0" borderId="0" xfId="1" applyFont="1"/>
    <xf numFmtId="43" fontId="2" fillId="4" borderId="4" xfId="0" applyNumberFormat="1" applyFont="1" applyFill="1" applyBorder="1"/>
    <xf numFmtId="43" fontId="2" fillId="4" borderId="11" xfId="0" applyNumberFormat="1" applyFont="1" applyFill="1" applyBorder="1"/>
    <xf numFmtId="43" fontId="2" fillId="4" borderId="5" xfId="0" applyNumberFormat="1" applyFont="1" applyFill="1" applyBorder="1"/>
    <xf numFmtId="43" fontId="2" fillId="0" borderId="0" xfId="0" applyNumberFormat="1" applyFont="1"/>
    <xf numFmtId="43" fontId="2" fillId="4" borderId="6" xfId="0" applyNumberFormat="1" applyFont="1" applyFill="1" applyBorder="1"/>
    <xf numFmtId="43" fontId="2" fillId="4" borderId="10" xfId="0" applyNumberFormat="1" applyFont="1" applyFill="1" applyBorder="1"/>
    <xf numFmtId="43" fontId="2" fillId="4" borderId="8" xfId="0" applyNumberFormat="1" applyFont="1" applyFill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12E85-6872-401F-928B-24649D5FA9EC}">
  <dimension ref="A1:H43"/>
  <sheetViews>
    <sheetView tabSelected="1" workbookViewId="0">
      <pane ySplit="2" topLeftCell="A3" activePane="bottomLeft" state="frozen"/>
      <selection pane="bottomLeft" activeCell="A3" sqref="A3:XFD3"/>
    </sheetView>
  </sheetViews>
  <sheetFormatPr defaultRowHeight="15" x14ac:dyDescent="0.25"/>
  <cols>
    <col min="1" max="1" width="72.140625" bestFit="1" customWidth="1"/>
    <col min="2" max="2" width="11.5703125" style="1" bestFit="1" customWidth="1"/>
    <col min="3" max="3" width="12.140625" customWidth="1"/>
    <col min="4" max="4" width="13.7109375" customWidth="1"/>
    <col min="5" max="5" width="12.140625" customWidth="1"/>
    <col min="6" max="6" width="20" customWidth="1"/>
    <col min="7" max="7" width="12.42578125" bestFit="1" customWidth="1"/>
  </cols>
  <sheetData>
    <row r="1" spans="1:8" x14ac:dyDescent="0.25">
      <c r="A1" s="28" t="s">
        <v>45</v>
      </c>
      <c r="B1" s="26" t="s">
        <v>42</v>
      </c>
      <c r="C1" s="18" t="s">
        <v>40</v>
      </c>
      <c r="D1" s="21" t="s">
        <v>39</v>
      </c>
      <c r="E1" s="16" t="s">
        <v>38</v>
      </c>
      <c r="F1" s="16" t="s">
        <v>43</v>
      </c>
    </row>
    <row r="2" spans="1:8" x14ac:dyDescent="0.25">
      <c r="A2" s="29"/>
      <c r="B2" s="27"/>
      <c r="C2" s="19">
        <f>C42</f>
        <v>0.5774783352778432</v>
      </c>
      <c r="D2" s="22">
        <f>C43</f>
        <v>0.42252165192862773</v>
      </c>
      <c r="E2" s="20">
        <f>C41</f>
        <v>5.6304142615098404E-2</v>
      </c>
      <c r="F2" s="17" t="s">
        <v>44</v>
      </c>
    </row>
    <row r="3" spans="1:8" s="30" customFormat="1" x14ac:dyDescent="0.25">
      <c r="A3" s="30" t="s">
        <v>7</v>
      </c>
      <c r="B3" s="31">
        <v>14997.75</v>
      </c>
      <c r="C3" s="32">
        <f>B3*$C$2</f>
        <v>8660.8757029132721</v>
      </c>
      <c r="D3" s="33">
        <f>B3*$D$2</f>
        <v>6336.8741052125761</v>
      </c>
      <c r="E3" s="34">
        <f>B3*$E$2</f>
        <v>844.43545490559211</v>
      </c>
      <c r="F3" s="35">
        <f>SUM(C3:E3)</f>
        <v>15842.185263031441</v>
      </c>
      <c r="H3" s="35"/>
    </row>
    <row r="4" spans="1:8" s="30" customFormat="1" x14ac:dyDescent="0.25">
      <c r="A4" s="30" t="s">
        <v>10</v>
      </c>
      <c r="B4" s="31">
        <v>15352.06</v>
      </c>
      <c r="C4" s="32">
        <f t="shared" ref="C4:C39" si="0">B4*$C$2</f>
        <v>8865.4820518855649</v>
      </c>
      <c r="D4" s="33">
        <f t="shared" ref="D4:E39" si="1">B4*$D$2</f>
        <v>6486.5777517074084</v>
      </c>
      <c r="E4" s="34">
        <f t="shared" ref="E4:E39" si="2">B4*$E$2</f>
        <v>864.38457567554758</v>
      </c>
      <c r="F4" s="35">
        <f t="shared" ref="F4:F39" si="3">SUM(C4:E4)</f>
        <v>16216.44437926852</v>
      </c>
    </row>
    <row r="5" spans="1:8" s="30" customFormat="1" x14ac:dyDescent="0.25">
      <c r="A5" s="30" t="s">
        <v>11</v>
      </c>
      <c r="B5" s="31">
        <v>12891.12</v>
      </c>
      <c r="C5" s="32">
        <f t="shared" si="0"/>
        <v>7444.342517466911</v>
      </c>
      <c r="D5" s="33">
        <f t="shared" si="1"/>
        <v>5446.7773176101718</v>
      </c>
      <c r="E5" s="34">
        <f t="shared" si="2"/>
        <v>725.82345894834737</v>
      </c>
      <c r="F5" s="35">
        <f t="shared" si="3"/>
        <v>13616.94329402543</v>
      </c>
    </row>
    <row r="6" spans="1:8" s="30" customFormat="1" x14ac:dyDescent="0.25">
      <c r="A6" s="30" t="s">
        <v>12</v>
      </c>
      <c r="B6" s="31">
        <v>15779.24</v>
      </c>
      <c r="C6" s="32">
        <f t="shared" si="0"/>
        <v>9112.1692471495553</v>
      </c>
      <c r="D6" s="33">
        <f t="shared" si="1"/>
        <v>6667.0705509782802</v>
      </c>
      <c r="E6" s="34">
        <f t="shared" si="2"/>
        <v>888.43657931786538</v>
      </c>
      <c r="F6" s="35">
        <f t="shared" si="3"/>
        <v>16667.676377445699</v>
      </c>
    </row>
    <row r="7" spans="1:8" s="30" customFormat="1" x14ac:dyDescent="0.25">
      <c r="A7" s="30" t="s">
        <v>31</v>
      </c>
      <c r="B7" s="31">
        <v>14550.17</v>
      </c>
      <c r="C7" s="32">
        <f t="shared" si="0"/>
        <v>8402.4079496096165</v>
      </c>
      <c r="D7" s="33">
        <f t="shared" si="1"/>
        <v>6147.7618642423613</v>
      </c>
      <c r="E7" s="34">
        <f t="shared" si="2"/>
        <v>819.23484675392638</v>
      </c>
      <c r="F7" s="35">
        <f t="shared" si="3"/>
        <v>15369.404660605906</v>
      </c>
    </row>
    <row r="8" spans="1:8" s="30" customFormat="1" x14ac:dyDescent="0.25">
      <c r="A8" s="30" t="s">
        <v>32</v>
      </c>
      <c r="B8" s="31">
        <v>26169.05</v>
      </c>
      <c r="C8" s="32">
        <f t="shared" si="0"/>
        <v>15112.059429802643</v>
      </c>
      <c r="D8" s="33">
        <f t="shared" si="1"/>
        <v>11056.990235402855</v>
      </c>
      <c r="E8" s="34">
        <f t="shared" si="2"/>
        <v>1473.4259233016408</v>
      </c>
      <c r="F8" s="35">
        <f t="shared" si="3"/>
        <v>27642.475588507139</v>
      </c>
    </row>
    <row r="9" spans="1:8" s="30" customFormat="1" x14ac:dyDescent="0.25">
      <c r="A9" s="30" t="s">
        <v>1</v>
      </c>
      <c r="B9" s="31">
        <v>17600.919999999998</v>
      </c>
      <c r="C9" s="32">
        <f t="shared" si="0"/>
        <v>10164.149980958495</v>
      </c>
      <c r="D9" s="33">
        <f t="shared" si="1"/>
        <v>7436.769793863622</v>
      </c>
      <c r="E9" s="34">
        <f t="shared" si="2"/>
        <v>991.00470983693765</v>
      </c>
      <c r="F9" s="35">
        <f t="shared" si="3"/>
        <v>18591.924484659052</v>
      </c>
    </row>
    <row r="10" spans="1:8" s="30" customFormat="1" x14ac:dyDescent="0.25">
      <c r="A10" s="30" t="s">
        <v>2</v>
      </c>
      <c r="B10" s="31">
        <v>14997.65</v>
      </c>
      <c r="C10" s="32">
        <f t="shared" si="0"/>
        <v>8660.8179550797449</v>
      </c>
      <c r="D10" s="33">
        <f t="shared" si="1"/>
        <v>6336.8318530473834</v>
      </c>
      <c r="E10" s="34">
        <f t="shared" si="2"/>
        <v>844.42982449133058</v>
      </c>
      <c r="F10" s="35">
        <f t="shared" si="3"/>
        <v>15842.079632618457</v>
      </c>
    </row>
    <row r="11" spans="1:8" s="30" customFormat="1" x14ac:dyDescent="0.25">
      <c r="A11" s="30" t="s">
        <v>4</v>
      </c>
      <c r="B11" s="31">
        <v>15501.5</v>
      </c>
      <c r="C11" s="32">
        <f t="shared" si="0"/>
        <v>8951.7804143094872</v>
      </c>
      <c r="D11" s="33">
        <f t="shared" si="1"/>
        <v>6549.7193873716224</v>
      </c>
      <c r="E11" s="34">
        <f t="shared" si="2"/>
        <v>872.79866674794789</v>
      </c>
      <c r="F11" s="35">
        <f t="shared" si="3"/>
        <v>16374.298468429057</v>
      </c>
    </row>
    <row r="12" spans="1:8" s="30" customFormat="1" x14ac:dyDescent="0.25">
      <c r="A12" s="30" t="s">
        <v>6</v>
      </c>
      <c r="B12" s="31">
        <v>19548.79</v>
      </c>
      <c r="C12" s="32">
        <f t="shared" si="0"/>
        <v>11289.00270589615</v>
      </c>
      <c r="D12" s="33">
        <f t="shared" si="1"/>
        <v>8259.7870440058396</v>
      </c>
      <c r="E12" s="34">
        <f t="shared" si="2"/>
        <v>1100.6778601126096</v>
      </c>
      <c r="F12" s="35">
        <f t="shared" si="3"/>
        <v>20649.467610014599</v>
      </c>
    </row>
    <row r="13" spans="1:8" s="30" customFormat="1" x14ac:dyDescent="0.25">
      <c r="A13" s="30" t="s">
        <v>9</v>
      </c>
      <c r="B13" s="31">
        <v>15037.48</v>
      </c>
      <c r="C13" s="32">
        <f t="shared" si="0"/>
        <v>8683.8189171738613</v>
      </c>
      <c r="D13" s="33">
        <f t="shared" si="1"/>
        <v>6353.6608904437007</v>
      </c>
      <c r="E13" s="34">
        <f t="shared" si="2"/>
        <v>846.67241849168988</v>
      </c>
      <c r="F13" s="35">
        <f t="shared" si="3"/>
        <v>15884.15222610925</v>
      </c>
    </row>
    <row r="14" spans="1:8" s="30" customFormat="1" x14ac:dyDescent="0.25">
      <c r="A14" s="30" t="s">
        <v>16</v>
      </c>
      <c r="B14" s="31">
        <v>18175.509999999998</v>
      </c>
      <c r="C14" s="32">
        <f t="shared" si="0"/>
        <v>10495.963257625792</v>
      </c>
      <c r="D14" s="33">
        <f t="shared" si="1"/>
        <v>7679.5465098452914</v>
      </c>
      <c r="E14" s="34">
        <f t="shared" si="2"/>
        <v>1023.3565071421471</v>
      </c>
      <c r="F14" s="35">
        <f t="shared" si="3"/>
        <v>19198.866274613232</v>
      </c>
    </row>
    <row r="15" spans="1:8" s="30" customFormat="1" x14ac:dyDescent="0.25">
      <c r="A15" s="30" t="s">
        <v>17</v>
      </c>
      <c r="B15" s="31">
        <v>14997.65</v>
      </c>
      <c r="C15" s="32">
        <f t="shared" si="0"/>
        <v>8660.8179550797449</v>
      </c>
      <c r="D15" s="33">
        <f t="shared" si="1"/>
        <v>6336.8318530473834</v>
      </c>
      <c r="E15" s="34">
        <f t="shared" si="2"/>
        <v>844.42982449133058</v>
      </c>
      <c r="F15" s="35">
        <f t="shared" si="3"/>
        <v>15842.079632618457</v>
      </c>
    </row>
    <row r="16" spans="1:8" s="30" customFormat="1" x14ac:dyDescent="0.25">
      <c r="A16" s="30" t="s">
        <v>18</v>
      </c>
      <c r="B16" s="31">
        <v>20418.62</v>
      </c>
      <c r="C16" s="32">
        <f t="shared" si="0"/>
        <v>11791.310686270874</v>
      </c>
      <c r="D16" s="33">
        <f t="shared" si="1"/>
        <v>8627.3090525029165</v>
      </c>
      <c r="E16" s="34">
        <f t="shared" si="2"/>
        <v>1149.6528924835004</v>
      </c>
      <c r="F16" s="35">
        <f t="shared" si="3"/>
        <v>21568.272631257292</v>
      </c>
    </row>
    <row r="17" spans="1:6" s="30" customFormat="1" x14ac:dyDescent="0.25">
      <c r="A17" s="30" t="s">
        <v>19</v>
      </c>
      <c r="B17" s="31">
        <v>20418.62</v>
      </c>
      <c r="C17" s="32">
        <f t="shared" si="0"/>
        <v>11791.310686270874</v>
      </c>
      <c r="D17" s="33">
        <f t="shared" si="1"/>
        <v>8627.3090525029165</v>
      </c>
      <c r="E17" s="34">
        <f t="shared" si="2"/>
        <v>1149.6528924835004</v>
      </c>
      <c r="F17" s="35">
        <f t="shared" si="3"/>
        <v>21568.272631257292</v>
      </c>
    </row>
    <row r="18" spans="1:6" s="30" customFormat="1" x14ac:dyDescent="0.25">
      <c r="A18" s="30" t="s">
        <v>25</v>
      </c>
      <c r="B18" s="31">
        <v>38176.15</v>
      </c>
      <c r="C18" s="32">
        <f t="shared" si="0"/>
        <v>22045.899549317233</v>
      </c>
      <c r="D18" s="33">
        <f t="shared" si="1"/>
        <v>16130.249962275082</v>
      </c>
      <c r="E18" s="34">
        <f t="shared" si="2"/>
        <v>2149.4753940953892</v>
      </c>
      <c r="F18" s="35">
        <f t="shared" si="3"/>
        <v>40325.624905687706</v>
      </c>
    </row>
    <row r="19" spans="1:6" s="30" customFormat="1" x14ac:dyDescent="0.25">
      <c r="A19" s="30" t="s">
        <v>20</v>
      </c>
      <c r="B19" s="31">
        <v>17180.43</v>
      </c>
      <c r="C19" s="32">
        <f t="shared" si="0"/>
        <v>9921.3261157575162</v>
      </c>
      <c r="D19" s="33">
        <f t="shared" si="1"/>
        <v>7259.1036644441538</v>
      </c>
      <c r="E19" s="34">
        <f t="shared" si="2"/>
        <v>967.32938090871505</v>
      </c>
      <c r="F19" s="35">
        <f t="shared" si="3"/>
        <v>18147.759161110385</v>
      </c>
    </row>
    <row r="20" spans="1:6" s="30" customFormat="1" x14ac:dyDescent="0.25">
      <c r="A20" s="30" t="s">
        <v>21</v>
      </c>
      <c r="B20" s="31">
        <v>19218.599999999999</v>
      </c>
      <c r="C20" s="32">
        <f t="shared" si="0"/>
        <v>11098.325134370756</v>
      </c>
      <c r="D20" s="33">
        <f t="shared" si="1"/>
        <v>8120.2746197555243</v>
      </c>
      <c r="E20" s="34">
        <f t="shared" si="2"/>
        <v>1082.0867952625301</v>
      </c>
      <c r="F20" s="35">
        <f t="shared" si="3"/>
        <v>20300.686549388811</v>
      </c>
    </row>
    <row r="21" spans="1:6" s="30" customFormat="1" x14ac:dyDescent="0.25">
      <c r="A21" s="30" t="s">
        <v>26</v>
      </c>
      <c r="B21" s="31">
        <v>15730.21</v>
      </c>
      <c r="C21" s="32">
        <f t="shared" si="0"/>
        <v>9083.8554843708807</v>
      </c>
      <c r="D21" s="33">
        <f t="shared" si="1"/>
        <v>6646.3543143842189</v>
      </c>
      <c r="E21" s="34">
        <f t="shared" si="2"/>
        <v>885.67598720544697</v>
      </c>
      <c r="F21" s="35">
        <f t="shared" si="3"/>
        <v>16615.885785960545</v>
      </c>
    </row>
    <row r="22" spans="1:6" s="30" customFormat="1" x14ac:dyDescent="0.25">
      <c r="A22" s="30" t="s">
        <v>27</v>
      </c>
      <c r="B22" s="31">
        <v>14270.87</v>
      </c>
      <c r="C22" s="32">
        <f t="shared" si="0"/>
        <v>8241.1182505665147</v>
      </c>
      <c r="D22" s="33">
        <f t="shared" si="1"/>
        <v>6029.7515668586957</v>
      </c>
      <c r="E22" s="34">
        <f t="shared" si="2"/>
        <v>803.50909972152942</v>
      </c>
      <c r="F22" s="35">
        <f t="shared" si="3"/>
        <v>15074.37891714674</v>
      </c>
    </row>
    <row r="23" spans="1:6" s="30" customFormat="1" x14ac:dyDescent="0.25">
      <c r="A23" s="30" t="s">
        <v>30</v>
      </c>
      <c r="B23" s="31">
        <v>15037.48</v>
      </c>
      <c r="C23" s="32">
        <f t="shared" si="0"/>
        <v>8683.8189171738613</v>
      </c>
      <c r="D23" s="33">
        <f t="shared" si="1"/>
        <v>6353.6608904437007</v>
      </c>
      <c r="E23" s="34">
        <f t="shared" si="2"/>
        <v>846.67241849168988</v>
      </c>
      <c r="F23" s="35">
        <f t="shared" si="3"/>
        <v>15884.15222610925</v>
      </c>
    </row>
    <row r="24" spans="1:6" s="30" customFormat="1" x14ac:dyDescent="0.25">
      <c r="A24" s="30" t="s">
        <v>33</v>
      </c>
      <c r="B24" s="31">
        <v>32555.62</v>
      </c>
      <c r="C24" s="32">
        <f t="shared" si="0"/>
        <v>18800.165241538056</v>
      </c>
      <c r="D24" s="33">
        <f t="shared" si="1"/>
        <v>13755.454341960671</v>
      </c>
      <c r="E24" s="34">
        <f t="shared" si="2"/>
        <v>1833.0162714029498</v>
      </c>
      <c r="F24" s="35">
        <f t="shared" si="3"/>
        <v>34388.635854901673</v>
      </c>
    </row>
    <row r="25" spans="1:6" s="30" customFormat="1" x14ac:dyDescent="0.25">
      <c r="A25" s="30" t="s">
        <v>34</v>
      </c>
      <c r="B25" s="31">
        <v>37959.99</v>
      </c>
      <c r="C25" s="32">
        <f t="shared" si="0"/>
        <v>21921.071832363574</v>
      </c>
      <c r="D25" s="33">
        <f t="shared" si="1"/>
        <v>16038.917681994188</v>
      </c>
      <c r="E25" s="34">
        <f t="shared" si="2"/>
        <v>2137.3046906277091</v>
      </c>
      <c r="F25" s="35">
        <f t="shared" si="3"/>
        <v>40097.294204985468</v>
      </c>
    </row>
    <row r="26" spans="1:6" s="30" customFormat="1" x14ac:dyDescent="0.25">
      <c r="A26" s="30" t="s">
        <v>22</v>
      </c>
      <c r="B26" s="31">
        <v>16530.7</v>
      </c>
      <c r="C26" s="32">
        <f t="shared" si="0"/>
        <v>9546.1211169774433</v>
      </c>
      <c r="D26" s="33">
        <f t="shared" si="1"/>
        <v>6984.5786715365666</v>
      </c>
      <c r="E26" s="34">
        <f t="shared" si="2"/>
        <v>930.74689032740719</v>
      </c>
      <c r="F26" s="35">
        <f t="shared" si="3"/>
        <v>17461.446678841414</v>
      </c>
    </row>
    <row r="27" spans="1:6" s="30" customFormat="1" x14ac:dyDescent="0.25">
      <c r="A27" s="30" t="s">
        <v>36</v>
      </c>
      <c r="B27" s="31">
        <v>15056.43</v>
      </c>
      <c r="C27" s="32">
        <f t="shared" si="0"/>
        <v>8694.7621316273762</v>
      </c>
      <c r="D27" s="33">
        <f t="shared" si="1"/>
        <v>6361.6676757477489</v>
      </c>
      <c r="E27" s="34">
        <f t="shared" si="2"/>
        <v>847.73938199424606</v>
      </c>
      <c r="F27" s="35">
        <f t="shared" si="3"/>
        <v>15904.169189369371</v>
      </c>
    </row>
    <row r="28" spans="1:6" s="30" customFormat="1" x14ac:dyDescent="0.25">
      <c r="A28" s="30" t="s">
        <v>13</v>
      </c>
      <c r="B28" s="31">
        <v>16027.51</v>
      </c>
      <c r="C28" s="32">
        <f t="shared" si="0"/>
        <v>9255.5397934489847</v>
      </c>
      <c r="D28" s="33">
        <f t="shared" si="1"/>
        <v>6771.9700015026001</v>
      </c>
      <c r="E28" s="34">
        <f t="shared" si="2"/>
        <v>902.41520880491589</v>
      </c>
      <c r="F28" s="35">
        <f t="shared" si="3"/>
        <v>16929.9250037565</v>
      </c>
    </row>
    <row r="29" spans="1:6" s="30" customFormat="1" x14ac:dyDescent="0.25">
      <c r="A29" s="30" t="s">
        <v>24</v>
      </c>
      <c r="B29" s="31">
        <v>17921.04</v>
      </c>
      <c r="C29" s="32">
        <f t="shared" si="0"/>
        <v>10349.012345647639</v>
      </c>
      <c r="D29" s="33">
        <f t="shared" si="1"/>
        <v>7572.0274250790153</v>
      </c>
      <c r="E29" s="34">
        <f t="shared" si="2"/>
        <v>1009.0287919708832</v>
      </c>
      <c r="F29" s="35">
        <f t="shared" si="3"/>
        <v>18930.068562697536</v>
      </c>
    </row>
    <row r="30" spans="1:6" s="30" customFormat="1" x14ac:dyDescent="0.25">
      <c r="A30" s="30" t="s">
        <v>14</v>
      </c>
      <c r="B30" s="31">
        <v>137891.42000000001</v>
      </c>
      <c r="C30" s="32">
        <f t="shared" si="0"/>
        <v>79629.307670697905</v>
      </c>
      <c r="D30" s="33">
        <f t="shared" si="1"/>
        <v>58262.110565184223</v>
      </c>
      <c r="E30" s="34">
        <f t="shared" si="2"/>
        <v>7763.8581770784331</v>
      </c>
      <c r="F30" s="35">
        <f t="shared" si="3"/>
        <v>145655.27641296055</v>
      </c>
    </row>
    <row r="31" spans="1:6" s="30" customFormat="1" x14ac:dyDescent="0.25">
      <c r="A31" s="30" t="s">
        <v>0</v>
      </c>
      <c r="B31" s="31">
        <v>14570.41</v>
      </c>
      <c r="C31" s="32">
        <f t="shared" si="0"/>
        <v>8414.0961111156394</v>
      </c>
      <c r="D31" s="33">
        <f t="shared" si="1"/>
        <v>6156.3137024773969</v>
      </c>
      <c r="E31" s="34">
        <f t="shared" si="2"/>
        <v>820.37444260045595</v>
      </c>
      <c r="F31" s="35">
        <f t="shared" si="3"/>
        <v>15390.784256193492</v>
      </c>
    </row>
    <row r="32" spans="1:6" s="30" customFormat="1" x14ac:dyDescent="0.25">
      <c r="A32" s="30" t="s">
        <v>3</v>
      </c>
      <c r="B32" s="31">
        <v>14063.87</v>
      </c>
      <c r="C32" s="32">
        <f t="shared" si="0"/>
        <v>8121.5802351640014</v>
      </c>
      <c r="D32" s="33">
        <f t="shared" si="1"/>
        <v>5942.2895849094702</v>
      </c>
      <c r="E32" s="34">
        <f t="shared" si="2"/>
        <v>791.85414220020402</v>
      </c>
      <c r="F32" s="35">
        <f t="shared" si="3"/>
        <v>14855.723962273676</v>
      </c>
    </row>
    <row r="33" spans="1:7" s="30" customFormat="1" x14ac:dyDescent="0.25">
      <c r="A33" s="30" t="s">
        <v>5</v>
      </c>
      <c r="B33" s="31">
        <v>14392.23</v>
      </c>
      <c r="C33" s="32">
        <f t="shared" si="0"/>
        <v>8311.2010213358335</v>
      </c>
      <c r="D33" s="33">
        <f t="shared" si="1"/>
        <v>6081.0287945367536</v>
      </c>
      <c r="E33" s="34">
        <f t="shared" si="2"/>
        <v>810.34217046929768</v>
      </c>
      <c r="F33" s="35">
        <f t="shared" si="3"/>
        <v>15202.571986341884</v>
      </c>
    </row>
    <row r="34" spans="1:7" s="30" customFormat="1" x14ac:dyDescent="0.25">
      <c r="A34" s="30" t="s">
        <v>8</v>
      </c>
      <c r="B34" s="31">
        <v>14138.45</v>
      </c>
      <c r="C34" s="32">
        <f t="shared" si="0"/>
        <v>8164.6485694090225</v>
      </c>
      <c r="D34" s="33">
        <f t="shared" si="1"/>
        <v>5973.8012497103073</v>
      </c>
      <c r="E34" s="34">
        <f t="shared" si="2"/>
        <v>796.05330515643811</v>
      </c>
      <c r="F34" s="35">
        <f t="shared" si="3"/>
        <v>14934.503124275769</v>
      </c>
    </row>
    <row r="35" spans="1:7" s="30" customFormat="1" x14ac:dyDescent="0.25">
      <c r="A35" s="30" t="s">
        <v>29</v>
      </c>
      <c r="B35" s="31">
        <v>14063.87</v>
      </c>
      <c r="C35" s="32">
        <f t="shared" si="0"/>
        <v>8121.5802351640014</v>
      </c>
      <c r="D35" s="33">
        <f t="shared" si="1"/>
        <v>5942.2895849094702</v>
      </c>
      <c r="E35" s="34">
        <f t="shared" si="2"/>
        <v>791.85414220020402</v>
      </c>
      <c r="F35" s="35">
        <f t="shared" si="3"/>
        <v>14855.723962273676</v>
      </c>
    </row>
    <row r="36" spans="1:7" s="30" customFormat="1" x14ac:dyDescent="0.25">
      <c r="A36" s="30" t="s">
        <v>23</v>
      </c>
      <c r="B36" s="31">
        <v>15441.93</v>
      </c>
      <c r="C36" s="32">
        <f t="shared" si="0"/>
        <v>8917.3800298769856</v>
      </c>
      <c r="D36" s="33">
        <f t="shared" si="1"/>
        <v>6524.5497725662344</v>
      </c>
      <c r="E36" s="34">
        <f t="shared" si="2"/>
        <v>869.44462897236656</v>
      </c>
      <c r="F36" s="35">
        <f t="shared" si="3"/>
        <v>16311.374431415588</v>
      </c>
    </row>
    <row r="37" spans="1:7" s="30" customFormat="1" x14ac:dyDescent="0.25">
      <c r="A37" s="30" t="s">
        <v>35</v>
      </c>
      <c r="B37" s="31">
        <v>14997.65</v>
      </c>
      <c r="C37" s="32">
        <f t="shared" si="0"/>
        <v>8660.8179550797449</v>
      </c>
      <c r="D37" s="33">
        <f t="shared" si="1"/>
        <v>6336.8318530473834</v>
      </c>
      <c r="E37" s="34">
        <f t="shared" si="2"/>
        <v>844.42982449133058</v>
      </c>
      <c r="F37" s="35">
        <f t="shared" si="3"/>
        <v>15842.079632618457</v>
      </c>
    </row>
    <row r="38" spans="1:7" s="30" customFormat="1" x14ac:dyDescent="0.25">
      <c r="A38" s="30" t="s">
        <v>15</v>
      </c>
      <c r="B38" s="31">
        <v>14997.65</v>
      </c>
      <c r="C38" s="32">
        <f t="shared" si="0"/>
        <v>8660.8179550797449</v>
      </c>
      <c r="D38" s="33">
        <f t="shared" si="1"/>
        <v>6336.8318530473834</v>
      </c>
      <c r="E38" s="34">
        <f t="shared" si="2"/>
        <v>844.42982449133058</v>
      </c>
      <c r="F38" s="35">
        <f t="shared" si="3"/>
        <v>15842.079632618457</v>
      </c>
    </row>
    <row r="39" spans="1:7" s="30" customFormat="1" x14ac:dyDescent="0.25">
      <c r="A39" s="30" t="s">
        <v>28</v>
      </c>
      <c r="B39" s="31">
        <v>14986.51</v>
      </c>
      <c r="C39" s="36">
        <f t="shared" si="0"/>
        <v>8654.3848464247494</v>
      </c>
      <c r="D39" s="37">
        <f t="shared" si="1"/>
        <v>6332.1249618448992</v>
      </c>
      <c r="E39" s="38">
        <f t="shared" si="2"/>
        <v>843.80259634259835</v>
      </c>
      <c r="F39" s="35">
        <f t="shared" si="3"/>
        <v>15830.312404612248</v>
      </c>
    </row>
    <row r="40" spans="1:7" x14ac:dyDescent="0.25">
      <c r="A40" s="12" t="s">
        <v>37</v>
      </c>
      <c r="B40" s="13">
        <f>SUM(B3:B39)</f>
        <v>781645.15</v>
      </c>
      <c r="C40" s="14"/>
      <c r="D40" s="14"/>
      <c r="E40" s="14"/>
      <c r="F40" s="15">
        <f>SUM(F3:F39)</f>
        <v>825655</v>
      </c>
      <c r="G40" t="b">
        <f>SUM(B41:B43)=F40</f>
        <v>1</v>
      </c>
    </row>
    <row r="41" spans="1:7" x14ac:dyDescent="0.25">
      <c r="A41" s="9" t="s">
        <v>38</v>
      </c>
      <c r="B41" s="10">
        <f>495393-B42</f>
        <v>44009.859999999986</v>
      </c>
      <c r="C41" s="2">
        <f>B41/B40</f>
        <v>5.6304142615098404E-2</v>
      </c>
      <c r="D41" s="23" t="s">
        <v>41</v>
      </c>
      <c r="F41" s="11"/>
    </row>
    <row r="42" spans="1:7" x14ac:dyDescent="0.25">
      <c r="A42" s="3" t="s">
        <v>40</v>
      </c>
      <c r="B42" s="4">
        <v>451383.14</v>
      </c>
      <c r="C42" s="5">
        <f>B42/B40</f>
        <v>0.5774783352778432</v>
      </c>
      <c r="D42" s="24"/>
    </row>
    <row r="43" spans="1:7" x14ac:dyDescent="0.25">
      <c r="A43" s="6" t="s">
        <v>39</v>
      </c>
      <c r="B43" s="7">
        <v>330262</v>
      </c>
      <c r="C43" s="8">
        <f>B43/B40</f>
        <v>0.42252165192862773</v>
      </c>
      <c r="D43" s="25"/>
    </row>
  </sheetData>
  <sortState ref="A3:A39">
    <sortCondition ref="A3:A39"/>
  </sortState>
  <mergeCells count="3">
    <mergeCell ref="D41:D43"/>
    <mergeCell ref="B1:B2"/>
    <mergeCell ref="A1:A2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Stephany</dc:creator>
  <cp:lastModifiedBy>Nathalia Araújo</cp:lastModifiedBy>
  <cp:lastPrinted>2024-12-17T14:35:03Z</cp:lastPrinted>
  <dcterms:created xsi:type="dcterms:W3CDTF">2024-12-17T13:31:04Z</dcterms:created>
  <dcterms:modified xsi:type="dcterms:W3CDTF">2024-12-17T18:03:06Z</dcterms:modified>
</cp:coreProperties>
</file>